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Pavadinimas " sheetId="1" r:id="rId1"/>
    <sheet name="Pastatai" sheetId="2" r:id="rId2"/>
    <sheet name="Materialinė bazė" sheetId="3" r:id="rId3"/>
    <sheet name="Darbuotojai" sheetId="4" r:id="rId4"/>
    <sheet name="Kolektyvai" sheetId="5" r:id="rId5"/>
    <sheet name="Veikla" sheetId="6" r:id="rId6"/>
    <sheet name="Lėšos" sheetId="7" r:id="rId7"/>
  </sheets>
  <definedNames>
    <definedName name="_xlnm.Print_Area" localSheetId="3">'Darbuotojai'!$A$1:$AC$14</definedName>
    <definedName name="_xlnm.Print_Area" localSheetId="4">'Kolektyvai'!$A$1:$M$9</definedName>
    <definedName name="_xlnm.Print_Area" localSheetId="6">'Lėšos'!$A$1:$L$21</definedName>
    <definedName name="_xlnm.Print_Area" localSheetId="2">'Materialinė bazė'!$A$1:$N$7</definedName>
    <definedName name="_xlnm.Print_Area" localSheetId="1">'Pastatai'!$A$1:$R$7</definedName>
    <definedName name="_xlnm.Print_Area" localSheetId="0">'Pavadinimas '!$A$1:$P$33</definedName>
    <definedName name="_xlnm.Print_Area" localSheetId="5">'Veikla'!$A$1:$AV$10</definedName>
  </definedNames>
  <calcPr fullCalcOnLoad="1"/>
</workbook>
</file>

<file path=xl/sharedStrings.xml><?xml version="1.0" encoding="utf-8"?>
<sst xmlns="http://schemas.openxmlformats.org/spreadsheetml/2006/main" count="207" uniqueCount="163">
  <si>
    <t>iš viso</t>
  </si>
  <si>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</si>
  <si>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</si>
  <si>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</si>
  <si>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</si>
  <si>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</si>
  <si>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</si>
  <si>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</si>
  <si>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Aukštasis universitetinis</t>
  </si>
  <si>
    <t>Aukštesnysis</t>
  </si>
  <si>
    <t>Specialus vidurinis</t>
  </si>
  <si>
    <t xml:space="preserve">   I</t>
  </si>
  <si>
    <t>II</t>
  </si>
  <si>
    <t>III</t>
  </si>
  <si>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</si>
  <si>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</si>
  <si>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</si>
  <si>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</si>
  <si>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</si>
  <si>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</si>
  <si>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</si>
  <si>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</si>
  <si>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</si>
  <si>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</si>
  <si>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</si>
  <si>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</si>
  <si>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</si>
  <si>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</si>
  <si>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</si>
  <si>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</si>
  <si>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</si>
  <si>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</si>
  <si>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</si>
  <si>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iš jų kultūros ir meno darbuotojams</t>
  </si>
  <si>
    <t>Vidurinis</t>
  </si>
  <si>
    <t>kultūros ir meno specialybės</t>
  </si>
  <si>
    <t>Kultūros ir meno darbuotojų išsilavinimas (pagal turimus diplomus)</t>
  </si>
  <si>
    <t>(2+4+5+6)</t>
  </si>
  <si>
    <t>Mėgėjų meno kolektyvų koncertai, spektakliai</t>
  </si>
  <si>
    <t>Darbuotojų skaičius</t>
  </si>
  <si>
    <t>Etatų skaičius</t>
  </si>
  <si>
    <t>Kultūros ir meno specialistų poreikis</t>
  </si>
  <si>
    <t>Kultūros ir meno darbuotojų laisvų etatų skaičius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</si>
  <si>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</si>
  <si>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</si>
  <si>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</si>
  <si>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</si>
  <si>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</si>
  <si>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</si>
  <si>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</si>
  <si>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</si>
  <si>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Išvykose užsienyje (skaičiuojama 1 išvyka - 1 renginys) </t>
  </si>
  <si>
    <t xml:space="preserve">Dalyviai išvykose </t>
  </si>
  <si>
    <t>2.  MATERIALINĖ BAZĖ (skaičius)</t>
  </si>
  <si>
    <t>3. DARBUOTOJAI</t>
  </si>
  <si>
    <t xml:space="preserve">                                                                                                                                  4. MĖGĖJŲ MENO KOLEKTYVAI (skaičius)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</si>
  <si>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</si>
  <si>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</si>
  <si>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</si>
  <si>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</si>
  <si>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>Pastaba: rašomos apvalintos sumos (be kablelių)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</si>
  <si>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</si>
  <si>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</si>
  <si>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</si>
  <si>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iš jų kultūros ir meno</t>
  </si>
  <si>
    <t>visi darbuotojai</t>
  </si>
  <si>
    <t xml:space="preserve"> kiti</t>
  </si>
  <si>
    <t>visi etatai</t>
  </si>
  <si>
    <t>kitos</t>
  </si>
  <si>
    <t>Iš jų vaikų ir jaunimo studijų, būrelių, klubų dalyviai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</si>
  <si>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</si>
  <si>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</si>
  <si>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</si>
  <si>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</si>
  <si>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</si>
  <si>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</si>
  <si>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</si>
  <si>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</si>
  <si>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</si>
  <si>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</si>
  <si>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</si>
  <si>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</si>
  <si>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</si>
  <si>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</si>
  <si>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</si>
  <si>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</si>
  <si>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r>
      <t>SUDERINTA:</t>
    </r>
    <r>
      <rPr>
        <sz val="10"/>
        <color indexed="8"/>
        <rFont val="Times New Roman"/>
        <family val="1"/>
      </rPr>
      <t xml:space="preserve">         </t>
    </r>
  </si>
  <si>
    <t xml:space="preserve">_________________________________________________________________________________________________________________________   </t>
  </si>
  <si>
    <t xml:space="preserve">Titulinis </t>
  </si>
  <si>
    <t>(savivaldybė)</t>
  </si>
  <si>
    <t>Kultūros ir meno darbuotojų kvalifikacija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</si>
  <si>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</si>
  <si>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</si>
  <si>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</si>
  <si>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</si>
  <si>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</si>
  <si>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</si>
  <si>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</si>
  <si>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</si>
  <si>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Specializuo-tos parodų salės</t>
  </si>
  <si>
    <t>Forma patvirtinta Lietuvos Respublikos kultūros ministro 2013 m. sausio 16 d. įsakymu Nr. ĮV-25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</si>
  <si>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</si>
  <si>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</si>
  <si>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</si>
  <si>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</si>
  <si>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 xml:space="preserve">Studijų, būrelių, klubų dalyviai </t>
  </si>
  <si>
    <t>Aukštasis neuniversitetinis</t>
  </si>
  <si>
    <t>Savininko teises ir pareigas įgyvendinančios institucijos (steigėjo) skirtos lėšos (eurais)</t>
  </si>
  <si>
    <t>Gautos lėšos (eurais)</t>
  </si>
  <si>
    <t xml:space="preserve">Mėgėjų meno kolektyvai </t>
  </si>
  <si>
    <t>Mėgėjų meno kolektyvų dalyviai</t>
  </si>
  <si>
    <t>Iš jų vaikų ir jaunimo studijos, būreliai, klubai</t>
  </si>
  <si>
    <t xml:space="preserve">(Savivaldybės administracijos padalinio, kuruojančio kultūrą, vadovo vardas, pavardė, tel., el.paštas)                                                       (parašas)  </t>
  </si>
  <si>
    <t xml:space="preserve">  (Kultūros centro vadovo vardas,  pavardė, tel. ,el.paštas)                                                                                                                                (parašas)       </t>
  </si>
  <si>
    <t>Iš jų vaikų ir jaunimo mėgėjų meno kolektyvų dalyviai</t>
  </si>
  <si>
    <t>neformalaus ugdymo krepšelio lėšos</t>
  </si>
  <si>
    <t xml:space="preserve">                                                                                                                                  1. PASTATAI (skaičius) </t>
  </si>
  <si>
    <t>Kultūros centrui patvirtinta kategorija</t>
  </si>
  <si>
    <t xml:space="preserve">Naujai pastatyti, baigti rekonstruoti arba kapitaliai suremontuoti kultūros centrai </t>
  </si>
  <si>
    <t xml:space="preserve">Šiuo metu statomi, rekonstruojami arba kapitaliai remontuojami pastatai </t>
  </si>
  <si>
    <t>Pastatų šildymas</t>
  </si>
  <si>
    <t>kategorija</t>
  </si>
  <si>
    <t>suteikimo metai</t>
  </si>
  <si>
    <t>valstybės investicijų programos lėšomis</t>
  </si>
  <si>
    <t>Europos sąjungos lėšomis</t>
  </si>
  <si>
    <t>kitomis lėšomis</t>
  </si>
  <si>
    <t>savival-dybės lėšomis</t>
  </si>
  <si>
    <t>šildomi pastatai</t>
  </si>
  <si>
    <t>renginių metu šildomi pastatai (patalpos)</t>
  </si>
  <si>
    <t>nešildomi pastatai (patalpos)</t>
  </si>
  <si>
    <t>perkvalifi-kavimo poreikis</t>
  </si>
  <si>
    <t>atestuoti  ir suteiktos klasės        (iš viso)</t>
  </si>
  <si>
    <t>iš viso gautos lėšos (7+8+9+10)</t>
  </si>
  <si>
    <t>(tikslus įstaigos pavadinimas, teisinė forma)</t>
  </si>
  <si>
    <t>Veikianti kino filmų demonstravi-mo įranga</t>
  </si>
  <si>
    <t>Pastatai, kuriems reikalinga rekons-trukcija ar kapitalinis remontas</t>
  </si>
  <si>
    <t>Pastatų priklausomybė</t>
  </si>
  <si>
    <t>Seniūnijai</t>
  </si>
  <si>
    <t xml:space="preserve">Kitiems </t>
  </si>
  <si>
    <t xml:space="preserve">                                          Adresas                                                                                     Tel., el.paštas                                                                                  internetinės svetainės adresas</t>
  </si>
  <si>
    <t>Darbuotojų priklausomybė</t>
  </si>
  <si>
    <t>Kultūros centrui</t>
  </si>
  <si>
    <t>Kitiems</t>
  </si>
  <si>
    <t xml:space="preserve">Kultūros centrui </t>
  </si>
  <si>
    <t>Savivaldybės administracijai (Seniūnijai)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</si>
  <si>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2018 M. KULTŪROS CENTRŲ IR JŲ FILIALŲ, SKYRIŲ, PADALINIŲ METINĖS VEIKLOS ATASKAITA</t>
    </r>
  </si>
  <si>
    <t>2019 m. ..............................................d.    Nr............</t>
  </si>
  <si>
    <t xml:space="preserve">Pateikiama iki sausio 21 d.  savininko  teises ir pareigas įgyvendinančiai institucijai arba steigėjui            </t>
  </si>
  <si>
    <t>tobulino kvalifi-kaciją (2018 m.)</t>
  </si>
  <si>
    <t>atestuoti  ir suteiktos klasės (2018 m.)</t>
  </si>
  <si>
    <t>Interneto ryšys           (yra/ nėra)</t>
  </si>
  <si>
    <t>Kauno rajono savivaldybė</t>
  </si>
  <si>
    <t>Kauno rajono Babtų kultūros centras, biudžetinė įstaiga</t>
  </si>
  <si>
    <t>Sodų g. 1, Babtai, Kauno rajonas</t>
  </si>
  <si>
    <r>
      <t xml:space="preserve">8-699-28407, </t>
    </r>
    <r>
      <rPr>
        <i/>
        <sz val="12"/>
        <color indexed="8"/>
        <rFont val="Times New Roman"/>
        <family val="1"/>
      </rPr>
      <t>babtukc@gmail.com</t>
    </r>
  </si>
  <si>
    <t>www.babtu.kc.krs.lt</t>
  </si>
  <si>
    <r>
      <t xml:space="preserve">Kultūros centro filialų..........., skyrių............., padalinių.......1..... skaičius  </t>
    </r>
    <r>
      <rPr>
        <sz val="8"/>
        <color indexed="8"/>
        <rFont val="Times New Roman"/>
        <family val="1"/>
      </rPr>
      <t>(įrašyti)</t>
    </r>
  </si>
  <si>
    <t>Kauno rajono Babtų kultūros centras</t>
  </si>
  <si>
    <t>Vandžiogalos laisvalaikio salė</t>
  </si>
  <si>
    <t>Babtų kultūros centras</t>
  </si>
  <si>
    <t>yra</t>
  </si>
  <si>
    <t>direktorė Eglė Patinskaitė - Žiuraitienė</t>
  </si>
  <si>
    <t>babtukc@gmail.com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</si>
</sst>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2" borderId="0" xfId="0" applyFont="1" applyFill="1" applyAlignment="1">
      <alignment/>
    </xf>
    <xf numFmtId="0" fontId="10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8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52" fillId="0" borderId="10" xfId="0" applyFont="1" applyBorder="1" applyAlignment="1">
      <alignment horizontal="center" textRotation="90"/>
    </xf>
    <xf numFmtId="0" fontId="5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0" xfId="53" applyAlignment="1" applyProtection="1">
      <alignment/>
      <protection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15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textRotation="90" wrapText="1"/>
    </xf>
    <xf numFmtId="0" fontId="8" fillId="0" borderId="23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9" fillId="0" borderId="22" xfId="0" applyFont="1" applyFill="1" applyBorder="1" applyAlignment="1">
      <alignment textRotation="90" wrapText="1"/>
    </xf>
    <xf numFmtId="0" fontId="9" fillId="0" borderId="11" xfId="0" applyFont="1" applyFill="1" applyBorder="1" applyAlignment="1">
      <alignment textRotation="90" wrapText="1"/>
    </xf>
    <xf numFmtId="0" fontId="3" fillId="0" borderId="22" xfId="0" applyFont="1" applyFill="1" applyBorder="1" applyAlignment="1">
      <alignment horizontal="left" vertical="top" textRotation="90" wrapText="1"/>
    </xf>
    <xf numFmtId="0" fontId="3" fillId="0" borderId="11" xfId="0" applyFont="1" applyFill="1" applyBorder="1" applyAlignment="1">
      <alignment horizontal="left" vertical="top" textRotation="90" wrapText="1"/>
    </xf>
    <xf numFmtId="0" fontId="9" fillId="0" borderId="22" xfId="0" applyFont="1" applyFill="1" applyBorder="1" applyAlignment="1">
      <alignment vertical="top" textRotation="90" wrapText="1"/>
    </xf>
    <xf numFmtId="0" fontId="9" fillId="0" borderId="11" xfId="0" applyFont="1" applyFill="1" applyBorder="1" applyAlignment="1">
      <alignment vertical="top" textRotation="90" wrapText="1"/>
    </xf>
    <xf numFmtId="0" fontId="9" fillId="0" borderId="22" xfId="0" applyFont="1" applyFill="1" applyBorder="1" applyAlignment="1">
      <alignment horizontal="left" vertical="top" textRotation="90" wrapText="1"/>
    </xf>
    <xf numFmtId="0" fontId="9" fillId="0" borderId="11" xfId="0" applyFont="1" applyFill="1" applyBorder="1" applyAlignment="1">
      <alignment horizontal="left" vertical="top" textRotation="90" wrapText="1"/>
    </xf>
    <xf numFmtId="0" fontId="7" fillId="0" borderId="22" xfId="0" applyFont="1" applyFill="1" applyBorder="1" applyAlignment="1">
      <alignment horizontal="left" textRotation="90" wrapText="1"/>
    </xf>
    <xf numFmtId="0" fontId="7" fillId="0" borderId="23" xfId="0" applyFont="1" applyFill="1" applyBorder="1" applyAlignment="1">
      <alignment horizontal="left" textRotation="90" wrapText="1"/>
    </xf>
    <xf numFmtId="0" fontId="7" fillId="0" borderId="11" xfId="0" applyFont="1" applyFill="1" applyBorder="1" applyAlignment="1">
      <alignment horizontal="left" textRotation="90" wrapText="1"/>
    </xf>
    <xf numFmtId="0" fontId="7" fillId="0" borderId="22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left" textRotation="90" wrapText="1"/>
    </xf>
    <xf numFmtId="0" fontId="6" fillId="0" borderId="23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15</xdr:col>
      <xdr:colOff>342900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0" y="4800600"/>
          <a:ext cx="1062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tu.kc.krs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abtukc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28" sqref="A28:K29"/>
    </sheetView>
  </sheetViews>
  <sheetFormatPr defaultColWidth="9.140625" defaultRowHeight="15"/>
  <cols>
    <col min="3" max="3" width="17.8515625" style="0" customWidth="1"/>
    <col min="5" max="5" width="13.00390625" style="0" customWidth="1"/>
    <col min="11" max="11" width="9.421875" style="0" customWidth="1"/>
    <col min="15" max="15" width="13.421875" style="0" customWidth="1"/>
    <col min="16" max="16" width="8.421875" style="0" customWidth="1"/>
  </cols>
  <sheetData>
    <row r="1" spans="1:15" ht="15" customHeight="1">
      <c r="A1" s="58" t="s">
        <v>88</v>
      </c>
      <c r="J1" s="114" t="s">
        <v>100</v>
      </c>
      <c r="K1" s="115"/>
      <c r="L1" s="115"/>
      <c r="M1" s="115"/>
      <c r="N1" s="115"/>
      <c r="O1" s="115"/>
    </row>
    <row r="2" spans="1:15" ht="15" customHeight="1">
      <c r="A2" s="1" t="s">
        <v>57</v>
      </c>
      <c r="J2" s="115"/>
      <c r="K2" s="115"/>
      <c r="L2" s="115"/>
      <c r="M2" s="115"/>
      <c r="N2" s="115"/>
      <c r="O2" s="115"/>
    </row>
    <row r="3" spans="1:15" ht="15.75">
      <c r="A3" s="1"/>
      <c r="K3" s="49"/>
      <c r="L3" s="49"/>
      <c r="M3" s="49"/>
      <c r="N3" s="49"/>
      <c r="O3" s="49"/>
    </row>
    <row r="4" spans="1:15" ht="15.75">
      <c r="A4" s="1"/>
      <c r="K4" s="49"/>
      <c r="L4" s="49"/>
      <c r="M4" s="49"/>
      <c r="N4" s="49"/>
      <c r="O4" s="49"/>
    </row>
    <row r="5" spans="1:15" ht="15.75">
      <c r="A5" s="1"/>
      <c r="C5" s="91" t="s">
        <v>151</v>
      </c>
      <c r="K5" s="49"/>
      <c r="L5" s="49"/>
      <c r="M5" s="49"/>
      <c r="N5" s="49"/>
      <c r="O5" s="49"/>
    </row>
    <row r="6" spans="1:15" ht="15.75">
      <c r="A6" s="1"/>
      <c r="C6" s="56" t="s">
        <v>89</v>
      </c>
      <c r="K6" s="49"/>
      <c r="L6" s="49"/>
      <c r="M6" s="49"/>
      <c r="N6" s="49"/>
      <c r="O6" s="49"/>
    </row>
    <row r="7" spans="1:15" ht="15.75">
      <c r="A7" s="1"/>
      <c r="C7" s="68"/>
      <c r="E7" s="91" t="s">
        <v>152</v>
      </c>
      <c r="K7" s="49"/>
      <c r="L7" s="49"/>
      <c r="M7" s="49"/>
      <c r="N7" s="49"/>
      <c r="O7" s="49"/>
    </row>
    <row r="8" spans="1:3" ht="15">
      <c r="A8" s="19"/>
      <c r="C8" s="91" t="s">
        <v>133</v>
      </c>
    </row>
    <row r="9" spans="1:11" ht="15.75">
      <c r="A9" s="37"/>
      <c r="B9" s="38"/>
      <c r="C9" s="56"/>
      <c r="D9" s="38"/>
      <c r="E9" s="37"/>
      <c r="F9" s="37"/>
      <c r="G9" s="37"/>
      <c r="H9" s="37"/>
      <c r="I9" s="37"/>
      <c r="J9" s="37"/>
      <c r="K9" s="37"/>
    </row>
    <row r="10" spans="1:15" ht="15.75">
      <c r="A10" s="38"/>
      <c r="B10" s="37"/>
      <c r="C10" s="37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1" ht="15.75">
      <c r="A11" s="38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.75">
      <c r="A12" s="50" t="s">
        <v>145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51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.75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.75">
      <c r="A16" s="37" t="s">
        <v>61</v>
      </c>
      <c r="B16" s="37"/>
      <c r="C16" s="37"/>
      <c r="D16" s="37"/>
      <c r="E16" s="37"/>
      <c r="F16" s="37"/>
      <c r="G16" s="54" t="s">
        <v>146</v>
      </c>
      <c r="H16" s="54"/>
      <c r="I16" s="54"/>
      <c r="J16" s="37"/>
      <c r="K16" s="37"/>
    </row>
    <row r="17" spans="1:11" ht="15.75">
      <c r="A17" s="37" t="s">
        <v>58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52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.75">
      <c r="A21" s="69" t="s">
        <v>147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.75">
      <c r="A22" s="69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6" ht="15.75">
      <c r="A24" s="37"/>
      <c r="B24" s="37"/>
      <c r="C24" s="37" t="s">
        <v>153</v>
      </c>
      <c r="D24" s="37"/>
      <c r="E24" s="37"/>
      <c r="F24" s="37"/>
      <c r="G24" s="37" t="s">
        <v>154</v>
      </c>
      <c r="H24" s="37"/>
      <c r="I24" s="37"/>
      <c r="J24" s="37"/>
      <c r="K24" s="37"/>
      <c r="L24" s="96" t="s">
        <v>155</v>
      </c>
      <c r="P24" s="60"/>
    </row>
    <row r="25" spans="1:11" ht="16.5" customHeight="1">
      <c r="A25" s="69" t="s">
        <v>139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6" ht="15.75" customHeight="1">
      <c r="A28" s="121" t="s">
        <v>156</v>
      </c>
      <c r="B28" s="122"/>
      <c r="C28" s="122"/>
      <c r="D28" s="122"/>
      <c r="E28" s="122"/>
      <c r="F28" s="123"/>
      <c r="G28" s="123"/>
      <c r="H28" s="123"/>
      <c r="I28" s="123"/>
      <c r="J28" s="123"/>
      <c r="K28" s="124"/>
      <c r="L28" s="119"/>
      <c r="M28" s="120"/>
      <c r="N28" s="120"/>
      <c r="O28" s="120"/>
      <c r="P28" s="120"/>
    </row>
    <row r="29" spans="1:16" ht="15.75" customHeight="1">
      <c r="A29" s="125"/>
      <c r="B29" s="126"/>
      <c r="C29" s="126"/>
      <c r="D29" s="126"/>
      <c r="E29" s="126"/>
      <c r="F29" s="127"/>
      <c r="G29" s="127"/>
      <c r="H29" s="127"/>
      <c r="I29" s="127"/>
      <c r="J29" s="127"/>
      <c r="K29" s="128"/>
      <c r="L29" s="120"/>
      <c r="M29" s="120"/>
      <c r="N29" s="120"/>
      <c r="O29" s="120"/>
      <c r="P29" s="120"/>
    </row>
    <row r="30" spans="1:15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M30" s="118"/>
      <c r="N30" s="118"/>
      <c r="O30" s="118"/>
    </row>
    <row r="31" spans="1:11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5.75">
      <c r="A34" s="54"/>
      <c r="B34" s="54"/>
      <c r="C34" s="54"/>
      <c r="D34" s="54"/>
      <c r="E34" s="54"/>
      <c r="F34" s="37"/>
      <c r="G34" s="37"/>
      <c r="H34" s="37"/>
      <c r="I34" s="37"/>
      <c r="J34" s="37"/>
      <c r="K34" s="37"/>
    </row>
    <row r="35" spans="1:11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5">
    <mergeCell ref="J1:O2"/>
    <mergeCell ref="D10:O10"/>
    <mergeCell ref="M30:O30"/>
    <mergeCell ref="L28:P29"/>
    <mergeCell ref="A28:K29"/>
  </mergeCells>
  <hyperlinks>
    <hyperlink ref="L24" r:id="rId1" display="www.babtu.kc.krs.lt"/>
  </hyperlinks>
  <printOptions/>
  <pageMargins left="0.7" right="0.7" top="0.75" bottom="0.75" header="0.3" footer="0.3"/>
  <pageSetup fitToHeight="0" fitToWidth="1"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14.421875" style="0" customWidth="1"/>
    <col min="2" max="2" width="6.421875" style="0" customWidth="1"/>
    <col min="3" max="3" width="7.00390625" style="0" customWidth="1"/>
    <col min="4" max="4" width="10.140625" style="0" customWidth="1"/>
    <col min="5" max="5" width="9.140625" style="0" customWidth="1"/>
    <col min="6" max="6" width="8.00390625" style="0" customWidth="1"/>
    <col min="7" max="7" width="7.140625" style="0" customWidth="1"/>
    <col min="8" max="8" width="10.7109375" style="0" customWidth="1"/>
    <col min="9" max="9" width="9.28125" style="0" customWidth="1"/>
    <col min="10" max="10" width="9.140625" style="0" customWidth="1"/>
    <col min="11" max="11" width="7.8515625" style="0" customWidth="1"/>
    <col min="12" max="12" width="9.00390625" style="0" customWidth="1"/>
    <col min="13" max="13" width="7.8515625" style="0" customWidth="1"/>
    <col min="14" max="15" width="9.00390625" style="0" customWidth="1"/>
    <col min="16" max="16" width="6.28125" style="0" customWidth="1"/>
    <col min="17" max="17" width="8.28125" style="0" customWidth="1"/>
    <col min="18" max="18" width="5.28125" style="0" customWidth="1"/>
  </cols>
  <sheetData>
    <row r="1" spans="1:15" ht="15.75">
      <c r="A1" s="6" t="s">
        <v>116</v>
      </c>
      <c r="B1" s="6"/>
      <c r="C1" s="6"/>
      <c r="D1" s="38"/>
      <c r="E1" s="38"/>
      <c r="F1" s="38"/>
      <c r="G1" s="38"/>
      <c r="H1" s="76"/>
      <c r="I1" s="76"/>
      <c r="J1" s="76"/>
      <c r="K1" s="76"/>
      <c r="L1" s="76"/>
      <c r="M1" s="77"/>
      <c r="N1" s="77"/>
      <c r="O1" s="77"/>
    </row>
    <row r="2" spans="1:19" ht="57.75" customHeight="1">
      <c r="A2" s="131"/>
      <c r="B2" s="135" t="s">
        <v>117</v>
      </c>
      <c r="C2" s="136"/>
      <c r="D2" s="134" t="s">
        <v>118</v>
      </c>
      <c r="E2" s="134"/>
      <c r="F2" s="134"/>
      <c r="G2" s="134"/>
      <c r="H2" s="134" t="s">
        <v>119</v>
      </c>
      <c r="I2" s="134"/>
      <c r="J2" s="134"/>
      <c r="K2" s="134"/>
      <c r="L2" s="137" t="s">
        <v>135</v>
      </c>
      <c r="M2" s="133" t="s">
        <v>120</v>
      </c>
      <c r="N2" s="133"/>
      <c r="O2" s="133"/>
      <c r="P2" s="129" t="s">
        <v>136</v>
      </c>
      <c r="Q2" s="129"/>
      <c r="R2" s="129"/>
      <c r="S2" s="130"/>
    </row>
    <row r="3" spans="1:19" s="80" customFormat="1" ht="96" customHeight="1">
      <c r="A3" s="132"/>
      <c r="B3" s="92" t="s">
        <v>121</v>
      </c>
      <c r="C3" s="93" t="s">
        <v>122</v>
      </c>
      <c r="D3" s="78" t="s">
        <v>123</v>
      </c>
      <c r="E3" s="78" t="s">
        <v>124</v>
      </c>
      <c r="F3" s="78" t="s">
        <v>126</v>
      </c>
      <c r="G3" s="78" t="s">
        <v>125</v>
      </c>
      <c r="H3" s="78" t="s">
        <v>123</v>
      </c>
      <c r="I3" s="78" t="s">
        <v>124</v>
      </c>
      <c r="J3" s="78" t="s">
        <v>126</v>
      </c>
      <c r="K3" s="78" t="s">
        <v>125</v>
      </c>
      <c r="L3" s="138"/>
      <c r="M3" s="78" t="s">
        <v>127</v>
      </c>
      <c r="N3" s="78" t="s">
        <v>128</v>
      </c>
      <c r="O3" s="78" t="s">
        <v>129</v>
      </c>
      <c r="P3" s="88" t="s">
        <v>143</v>
      </c>
      <c r="Q3" s="88" t="s">
        <v>144</v>
      </c>
      <c r="R3" s="89" t="s">
        <v>138</v>
      </c>
      <c r="S3" s="130"/>
    </row>
    <row r="4" spans="1:19" s="80" customFormat="1" ht="16.5" customHeight="1">
      <c r="A4" s="81"/>
      <c r="B4" s="81">
        <v>1</v>
      </c>
      <c r="C4" s="81">
        <v>2</v>
      </c>
      <c r="D4" s="82">
        <v>3</v>
      </c>
      <c r="E4" s="82">
        <v>4</v>
      </c>
      <c r="F4" s="82">
        <v>5</v>
      </c>
      <c r="G4" s="82">
        <v>6</v>
      </c>
      <c r="H4" s="82">
        <v>7</v>
      </c>
      <c r="I4" s="82">
        <v>8</v>
      </c>
      <c r="J4" s="82">
        <v>9</v>
      </c>
      <c r="K4" s="82">
        <v>10</v>
      </c>
      <c r="L4" s="82">
        <v>11</v>
      </c>
      <c r="M4" s="82">
        <v>12</v>
      </c>
      <c r="N4" s="82">
        <v>13</v>
      </c>
      <c r="O4" s="82">
        <v>14</v>
      </c>
      <c r="P4" s="87">
        <v>15</v>
      </c>
      <c r="Q4" s="87">
        <v>16</v>
      </c>
      <c r="R4" s="90">
        <v>17</v>
      </c>
      <c r="S4" s="130"/>
    </row>
    <row r="5" spans="1:19" s="80" customFormat="1" ht="36.75" customHeight="1">
      <c r="A5" s="83" t="s">
        <v>157</v>
      </c>
      <c r="B5" s="83" t="s">
        <v>12</v>
      </c>
      <c r="C5" s="83">
        <v>2017</v>
      </c>
      <c r="D5" s="84"/>
      <c r="E5" s="84"/>
      <c r="F5" s="84"/>
      <c r="G5" s="84"/>
      <c r="H5" s="84"/>
      <c r="I5" s="84"/>
      <c r="J5" s="84"/>
      <c r="K5" s="84"/>
      <c r="L5" s="84">
        <v>1</v>
      </c>
      <c r="M5" s="84">
        <v>1</v>
      </c>
      <c r="N5" s="84"/>
      <c r="O5" s="84"/>
      <c r="P5" s="17">
        <v>1</v>
      </c>
      <c r="Q5" s="97"/>
      <c r="R5" s="17"/>
      <c r="S5" s="130"/>
    </row>
    <row r="6" spans="1:19" s="80" customFormat="1" ht="59.25" customHeight="1">
      <c r="A6" s="83" t="s">
        <v>158</v>
      </c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84">
        <v>1</v>
      </c>
      <c r="N6" s="84"/>
      <c r="O6" s="84"/>
      <c r="P6" s="17">
        <v>1</v>
      </c>
      <c r="Q6" s="97"/>
      <c r="R6" s="17"/>
      <c r="S6" s="130"/>
    </row>
    <row r="7" spans="1:19" s="80" customFormat="1" ht="41.25" customHeight="1">
      <c r="A7" s="85" t="s">
        <v>1</v>
      </c>
      <c r="B7" s="85"/>
      <c r="C7" s="85"/>
      <c r="D7" s="84"/>
      <c r="E7" s="84"/>
      <c r="F7" s="84"/>
      <c r="G7" s="84"/>
      <c r="H7" s="84"/>
      <c r="I7" s="84"/>
      <c r="J7" s="84"/>
      <c r="K7" s="84"/>
      <c r="L7" s="85">
        <v>1</v>
      </c>
      <c r="M7" s="85">
        <v>2</v>
      </c>
      <c r="N7" s="84"/>
      <c r="O7" s="84"/>
      <c r="P7" s="17">
        <v>2</v>
      </c>
      <c r="Q7" s="97"/>
      <c r="R7" s="17"/>
      <c r="S7" s="130"/>
    </row>
    <row r="8" spans="1:17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9"/>
      <c r="Q8" s="79"/>
    </row>
    <row r="9" spans="1:17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9"/>
      <c r="Q9" s="79"/>
    </row>
  </sheetData>
  <sheetProtection/>
  <mergeCells count="8">
    <mergeCell ref="P2:R2"/>
    <mergeCell ref="S2:S7"/>
    <mergeCell ref="A2:A3"/>
    <mergeCell ref="M2:O2"/>
    <mergeCell ref="H2:K2"/>
    <mergeCell ref="D2:G2"/>
    <mergeCell ref="B2:C2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00390625" style="0" customWidth="1"/>
    <col min="3" max="3" width="9.8515625" style="0" customWidth="1"/>
    <col min="4" max="4" width="9.57421875" style="0" customWidth="1"/>
    <col min="5" max="5" width="11.57421875" style="0" customWidth="1"/>
    <col min="6" max="6" width="9.7109375" style="0" customWidth="1"/>
    <col min="7" max="7" width="12.140625" style="0" customWidth="1"/>
    <col min="8" max="8" width="11.28125" style="0" customWidth="1"/>
    <col min="10" max="10" width="11.57421875" style="0" customWidth="1"/>
    <col min="13" max="13" width="11.00390625" style="0" customWidth="1"/>
  </cols>
  <sheetData>
    <row r="1" spans="1:14" ht="15.75">
      <c r="A1" s="5"/>
      <c r="B1" s="39"/>
      <c r="C1" s="39"/>
      <c r="D1" s="40" t="s">
        <v>53</v>
      </c>
      <c r="E1" s="39"/>
      <c r="F1" s="37"/>
      <c r="G1" s="5"/>
      <c r="H1" s="5"/>
      <c r="I1" s="5"/>
      <c r="J1" s="5"/>
      <c r="K1" s="5"/>
      <c r="L1" s="5"/>
      <c r="M1" s="5"/>
      <c r="N1" s="5"/>
    </row>
    <row r="2" spans="1:14" s="3" customFormat="1" ht="88.5" customHeight="1">
      <c r="A2" s="131"/>
      <c r="B2" s="139" t="s">
        <v>62</v>
      </c>
      <c r="C2" s="139" t="s">
        <v>63</v>
      </c>
      <c r="D2" s="139" t="s">
        <v>2</v>
      </c>
      <c r="E2" s="139" t="s">
        <v>99</v>
      </c>
      <c r="F2" s="139" t="s">
        <v>3</v>
      </c>
      <c r="G2" s="139" t="s">
        <v>134</v>
      </c>
      <c r="H2" s="139" t="s">
        <v>150</v>
      </c>
      <c r="I2" s="141" t="s">
        <v>4</v>
      </c>
      <c r="J2" s="141"/>
      <c r="K2" s="141"/>
      <c r="L2" s="141" t="s">
        <v>5</v>
      </c>
      <c r="M2" s="141"/>
      <c r="N2" s="141"/>
    </row>
    <row r="3" spans="1:14" s="4" customFormat="1" ht="26.25" customHeight="1">
      <c r="A3" s="132"/>
      <c r="B3" s="140"/>
      <c r="C3" s="140"/>
      <c r="D3" s="140"/>
      <c r="E3" s="140"/>
      <c r="F3" s="140"/>
      <c r="G3" s="140"/>
      <c r="H3" s="140"/>
      <c r="I3" s="71" t="s">
        <v>0</v>
      </c>
      <c r="J3" s="71" t="s">
        <v>6</v>
      </c>
      <c r="K3" s="71" t="s">
        <v>7</v>
      </c>
      <c r="L3" s="71" t="s">
        <v>0</v>
      </c>
      <c r="M3" s="71" t="s">
        <v>6</v>
      </c>
      <c r="N3" s="71" t="s">
        <v>7</v>
      </c>
    </row>
    <row r="4" spans="1:14" s="4" customFormat="1" ht="16.5" customHeight="1">
      <c r="A4" s="7"/>
      <c r="B4" s="7">
        <v>1</v>
      </c>
      <c r="C4" s="7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</row>
    <row r="5" spans="1:14" ht="33.75" customHeight="1">
      <c r="A5" s="8" t="s">
        <v>159</v>
      </c>
      <c r="B5" s="8">
        <v>1</v>
      </c>
      <c r="C5" s="8">
        <v>200</v>
      </c>
      <c r="D5" s="8">
        <v>4</v>
      </c>
      <c r="E5" s="8"/>
      <c r="F5" s="9">
        <v>1</v>
      </c>
      <c r="G5" s="8"/>
      <c r="H5" s="8" t="s">
        <v>160</v>
      </c>
      <c r="I5" s="8">
        <v>33</v>
      </c>
      <c r="J5" s="8">
        <v>2</v>
      </c>
      <c r="K5" s="8">
        <v>2</v>
      </c>
      <c r="L5" s="8">
        <v>20</v>
      </c>
      <c r="M5" s="8">
        <v>0</v>
      </c>
      <c r="N5" s="8">
        <v>8</v>
      </c>
    </row>
    <row r="6" spans="1:14" ht="60.75" customHeight="1">
      <c r="A6" s="98" t="s">
        <v>158</v>
      </c>
      <c r="B6" s="61">
        <v>1</v>
      </c>
      <c r="C6" s="8">
        <v>250</v>
      </c>
      <c r="D6" s="8">
        <v>3</v>
      </c>
      <c r="E6" s="8"/>
      <c r="F6" s="8">
        <v>1</v>
      </c>
      <c r="G6" s="8"/>
      <c r="H6" s="8" t="s">
        <v>160</v>
      </c>
      <c r="I6" s="8">
        <v>3</v>
      </c>
      <c r="J6" s="8"/>
      <c r="K6" s="8"/>
      <c r="L6" s="8">
        <v>25</v>
      </c>
      <c r="M6" s="8">
        <v>0</v>
      </c>
      <c r="N6" s="8"/>
    </row>
    <row r="7" spans="1:14" ht="28.5" customHeight="1">
      <c r="A7" s="62" t="s">
        <v>1</v>
      </c>
      <c r="B7" s="85">
        <v>2</v>
      </c>
      <c r="C7" s="85">
        <v>450</v>
      </c>
      <c r="D7" s="85">
        <v>7</v>
      </c>
      <c r="E7" s="8"/>
      <c r="F7" s="85">
        <v>2</v>
      </c>
      <c r="G7" s="8"/>
      <c r="H7" s="8"/>
      <c r="I7" s="85">
        <v>36</v>
      </c>
      <c r="J7" s="85">
        <v>2</v>
      </c>
      <c r="K7" s="8">
        <v>2</v>
      </c>
      <c r="L7" s="85">
        <v>45</v>
      </c>
      <c r="M7" s="85">
        <v>0</v>
      </c>
      <c r="N7" s="99">
        <v>8</v>
      </c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5">
      <c r="A9" s="68"/>
    </row>
    <row r="13" ht="15.75">
      <c r="G13" s="12"/>
    </row>
    <row r="14" ht="15.75">
      <c r="G14" s="12"/>
    </row>
  </sheetData>
  <sheetProtection/>
  <mergeCells count="10">
    <mergeCell ref="E2:E3"/>
    <mergeCell ref="D2:D3"/>
    <mergeCell ref="A2:A3"/>
    <mergeCell ref="H2:H3"/>
    <mergeCell ref="I2:K2"/>
    <mergeCell ref="L2:N2"/>
    <mergeCell ref="B2:B3"/>
    <mergeCell ref="C2:C3"/>
    <mergeCell ref="G2:G3"/>
    <mergeCell ref="F2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00390625" style="0" customWidth="1"/>
    <col min="2" max="2" width="9.00390625" style="0" customWidth="1"/>
    <col min="3" max="3" width="8.140625" style="0" customWidth="1"/>
    <col min="4" max="4" width="10.00390625" style="0" customWidth="1"/>
    <col min="6" max="7" width="7.8515625" style="0" customWidth="1"/>
    <col min="8" max="9" width="10.0039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  <col min="27" max="27" width="5.421875" style="0" customWidth="1"/>
    <col min="28" max="28" width="5.57421875" style="0" customWidth="1"/>
    <col min="29" max="29" width="5.421875" style="0" customWidth="1"/>
  </cols>
  <sheetData>
    <row r="2" spans="7:18" s="18" customFormat="1" ht="21" customHeight="1">
      <c r="G2" s="148" t="s">
        <v>54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9" s="13" customFormat="1" ht="28.5" customHeight="1">
      <c r="A3" s="150"/>
      <c r="B3" s="151" t="s">
        <v>39</v>
      </c>
      <c r="C3" s="151"/>
      <c r="D3" s="151"/>
      <c r="E3" s="151" t="s">
        <v>40</v>
      </c>
      <c r="F3" s="151"/>
      <c r="G3" s="151"/>
      <c r="H3" s="149" t="s">
        <v>42</v>
      </c>
      <c r="I3" s="149" t="s">
        <v>41</v>
      </c>
      <c r="J3" s="141" t="s">
        <v>36</v>
      </c>
      <c r="K3" s="141"/>
      <c r="L3" s="141"/>
      <c r="M3" s="141"/>
      <c r="N3" s="141"/>
      <c r="O3" s="141"/>
      <c r="P3" s="141"/>
      <c r="Q3" s="141"/>
      <c r="R3" s="141"/>
      <c r="S3" s="141" t="s">
        <v>90</v>
      </c>
      <c r="T3" s="141"/>
      <c r="U3" s="141"/>
      <c r="V3" s="141"/>
      <c r="W3" s="141"/>
      <c r="X3" s="141"/>
      <c r="Y3" s="141"/>
      <c r="Z3" s="141"/>
      <c r="AA3" s="142" t="s">
        <v>140</v>
      </c>
      <c r="AB3" s="143"/>
      <c r="AC3" s="144"/>
    </row>
    <row r="4" spans="1:29" s="13" customFormat="1" ht="35.25" customHeight="1">
      <c r="A4" s="150"/>
      <c r="B4" s="149" t="s">
        <v>64</v>
      </c>
      <c r="C4" s="151" t="s">
        <v>66</v>
      </c>
      <c r="D4" s="149" t="s">
        <v>65</v>
      </c>
      <c r="E4" s="149" t="s">
        <v>64</v>
      </c>
      <c r="F4" s="151" t="s">
        <v>66</v>
      </c>
      <c r="G4" s="149" t="s">
        <v>67</v>
      </c>
      <c r="H4" s="149"/>
      <c r="I4" s="149"/>
      <c r="J4" s="141" t="s">
        <v>8</v>
      </c>
      <c r="K4" s="141"/>
      <c r="L4" s="141" t="s">
        <v>106</v>
      </c>
      <c r="M4" s="141"/>
      <c r="N4" s="141" t="s">
        <v>9</v>
      </c>
      <c r="O4" s="141"/>
      <c r="P4" s="141" t="s">
        <v>10</v>
      </c>
      <c r="Q4" s="141"/>
      <c r="R4" s="141" t="s">
        <v>34</v>
      </c>
      <c r="S4" s="141" t="s">
        <v>148</v>
      </c>
      <c r="T4" s="141" t="s">
        <v>130</v>
      </c>
      <c r="U4" s="152" t="s">
        <v>149</v>
      </c>
      <c r="V4" s="153"/>
      <c r="W4" s="154"/>
      <c r="X4" s="141" t="s">
        <v>131</v>
      </c>
      <c r="Y4" s="141"/>
      <c r="Z4" s="141"/>
      <c r="AA4" s="145" t="s">
        <v>141</v>
      </c>
      <c r="AB4" s="145" t="s">
        <v>137</v>
      </c>
      <c r="AC4" s="145" t="s">
        <v>142</v>
      </c>
    </row>
    <row r="5" spans="1:29" s="13" customFormat="1" ht="20.25" customHeight="1">
      <c r="A5" s="150"/>
      <c r="B5" s="149"/>
      <c r="C5" s="151"/>
      <c r="D5" s="149"/>
      <c r="E5" s="149"/>
      <c r="F5" s="151"/>
      <c r="G5" s="149"/>
      <c r="H5" s="149"/>
      <c r="I5" s="149"/>
      <c r="J5" s="141" t="s">
        <v>35</v>
      </c>
      <c r="K5" s="141" t="s">
        <v>68</v>
      </c>
      <c r="L5" s="141" t="s">
        <v>35</v>
      </c>
      <c r="M5" s="141" t="s">
        <v>68</v>
      </c>
      <c r="N5" s="141" t="s">
        <v>35</v>
      </c>
      <c r="O5" s="141" t="s">
        <v>68</v>
      </c>
      <c r="P5" s="141" t="s">
        <v>35</v>
      </c>
      <c r="Q5" s="141" t="s">
        <v>68</v>
      </c>
      <c r="R5" s="141"/>
      <c r="S5" s="141"/>
      <c r="T5" s="141"/>
      <c r="U5" s="155"/>
      <c r="V5" s="156"/>
      <c r="W5" s="157"/>
      <c r="X5" s="141"/>
      <c r="Y5" s="141"/>
      <c r="Z5" s="141"/>
      <c r="AA5" s="146"/>
      <c r="AB5" s="146"/>
      <c r="AC5" s="146"/>
    </row>
    <row r="6" spans="1:29" s="13" customFormat="1" ht="4.5" customHeight="1" hidden="1">
      <c r="A6" s="150"/>
      <c r="B6" s="149"/>
      <c r="C6" s="151"/>
      <c r="D6" s="149"/>
      <c r="E6" s="149"/>
      <c r="F6" s="151"/>
      <c r="G6" s="149"/>
      <c r="H6" s="149"/>
      <c r="I6" s="149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71"/>
      <c r="V6" s="71"/>
      <c r="W6" s="71"/>
      <c r="X6" s="141"/>
      <c r="Y6" s="141"/>
      <c r="Z6" s="141"/>
      <c r="AA6" s="146"/>
      <c r="AB6" s="146"/>
      <c r="AC6" s="146"/>
    </row>
    <row r="7" spans="1:29" s="13" customFormat="1" ht="5.25" customHeight="1">
      <c r="A7" s="150"/>
      <c r="B7" s="149"/>
      <c r="C7" s="151"/>
      <c r="D7" s="149"/>
      <c r="E7" s="149"/>
      <c r="F7" s="151"/>
      <c r="G7" s="149"/>
      <c r="H7" s="149"/>
      <c r="I7" s="149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 t="s">
        <v>11</v>
      </c>
      <c r="V7" s="141" t="s">
        <v>12</v>
      </c>
      <c r="W7" s="141" t="s">
        <v>13</v>
      </c>
      <c r="X7" s="141" t="s">
        <v>11</v>
      </c>
      <c r="Y7" s="141" t="s">
        <v>12</v>
      </c>
      <c r="Z7" s="141" t="s">
        <v>13</v>
      </c>
      <c r="AA7" s="146"/>
      <c r="AB7" s="146"/>
      <c r="AC7" s="146"/>
    </row>
    <row r="8" spans="1:29" s="16" customFormat="1" ht="27.75" customHeight="1">
      <c r="A8" s="150"/>
      <c r="B8" s="149"/>
      <c r="C8" s="151"/>
      <c r="D8" s="149"/>
      <c r="E8" s="149"/>
      <c r="F8" s="151"/>
      <c r="G8" s="149"/>
      <c r="H8" s="149"/>
      <c r="I8" s="149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7"/>
      <c r="AB8" s="147"/>
      <c r="AC8" s="147"/>
    </row>
    <row r="9" spans="1:29" s="16" customFormat="1" ht="15">
      <c r="A9" s="86"/>
      <c r="B9" s="15">
        <v>1</v>
      </c>
      <c r="C9" s="14">
        <v>2</v>
      </c>
      <c r="D9" s="15">
        <v>3</v>
      </c>
      <c r="E9" s="15">
        <v>4</v>
      </c>
      <c r="F9" s="14">
        <v>5</v>
      </c>
      <c r="G9" s="15">
        <v>6</v>
      </c>
      <c r="H9" s="15">
        <v>7</v>
      </c>
      <c r="I9" s="15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94">
        <v>26</v>
      </c>
      <c r="AB9" s="95">
        <v>27</v>
      </c>
      <c r="AC9" s="95">
        <v>28</v>
      </c>
    </row>
    <row r="10" spans="1:29" s="16" customFormat="1" ht="31.5" customHeight="1">
      <c r="A10" s="8" t="s">
        <v>159</v>
      </c>
      <c r="B10" s="53">
        <v>9</v>
      </c>
      <c r="C10" s="17">
        <v>3</v>
      </c>
      <c r="D10" s="17">
        <v>12</v>
      </c>
      <c r="E10" s="17">
        <v>5.5</v>
      </c>
      <c r="F10" s="17">
        <v>1.25</v>
      </c>
      <c r="G10" s="17">
        <v>6.75</v>
      </c>
      <c r="H10" s="17">
        <v>0</v>
      </c>
      <c r="I10" s="17"/>
      <c r="J10" s="86">
        <v>7</v>
      </c>
      <c r="K10" s="86"/>
      <c r="L10" s="86"/>
      <c r="M10" s="86"/>
      <c r="N10" s="86">
        <v>2</v>
      </c>
      <c r="O10" s="86"/>
      <c r="P10" s="86"/>
      <c r="Q10" s="86"/>
      <c r="R10" s="86"/>
      <c r="S10" s="86"/>
      <c r="T10" s="86"/>
      <c r="U10" s="86"/>
      <c r="V10" s="86"/>
      <c r="W10" s="86"/>
      <c r="X10" s="86">
        <v>2</v>
      </c>
      <c r="Y10" s="86"/>
      <c r="Z10" s="86">
        <v>2</v>
      </c>
      <c r="AA10" s="53">
        <v>9</v>
      </c>
      <c r="AB10" s="17"/>
      <c r="AC10" s="17"/>
    </row>
    <row r="11" spans="1:29" s="16" customFormat="1" ht="52.5" customHeight="1">
      <c r="A11" s="8" t="s">
        <v>158</v>
      </c>
      <c r="B11" s="63">
        <v>4</v>
      </c>
      <c r="C11" s="17">
        <v>2</v>
      </c>
      <c r="D11" s="17">
        <v>6</v>
      </c>
      <c r="E11" s="17">
        <v>2</v>
      </c>
      <c r="F11" s="17">
        <v>0.75</v>
      </c>
      <c r="G11" s="17">
        <v>2.75</v>
      </c>
      <c r="H11" s="17">
        <v>0</v>
      </c>
      <c r="I11" s="17"/>
      <c r="J11" s="86">
        <v>3</v>
      </c>
      <c r="K11" s="86"/>
      <c r="L11" s="86"/>
      <c r="M11" s="86"/>
      <c r="N11" s="86">
        <v>1</v>
      </c>
      <c r="O11" s="86"/>
      <c r="P11" s="86"/>
      <c r="Q11" s="86"/>
      <c r="R11" s="86"/>
      <c r="S11" s="86"/>
      <c r="T11" s="86"/>
      <c r="U11" s="86"/>
      <c r="V11" s="86"/>
      <c r="W11" s="86"/>
      <c r="X11" s="86">
        <v>1</v>
      </c>
      <c r="Y11" s="86">
        <v>1</v>
      </c>
      <c r="Z11" s="86"/>
      <c r="AA11" s="63">
        <v>4</v>
      </c>
      <c r="AB11" s="17"/>
      <c r="AC11" s="17"/>
    </row>
    <row r="12" spans="1:29" s="16" customFormat="1" ht="33.75" customHeight="1">
      <c r="A12" s="62" t="s">
        <v>1</v>
      </c>
      <c r="B12" s="100">
        <f aca="true" t="shared" si="0" ref="B12:G12">SUM(B10:B11)</f>
        <v>13</v>
      </c>
      <c r="C12" s="100">
        <f t="shared" si="0"/>
        <v>5</v>
      </c>
      <c r="D12" s="100">
        <f t="shared" si="0"/>
        <v>18</v>
      </c>
      <c r="E12" s="100">
        <v>7.5</v>
      </c>
      <c r="F12" s="100">
        <f t="shared" si="0"/>
        <v>2</v>
      </c>
      <c r="G12" s="100">
        <f t="shared" si="0"/>
        <v>9.5</v>
      </c>
      <c r="H12" s="101">
        <v>0</v>
      </c>
      <c r="I12" s="17"/>
      <c r="J12" s="100">
        <f aca="true" t="shared" si="1" ref="J12:AA12">SUM(J10:J11)</f>
        <v>10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3</v>
      </c>
      <c r="O12" s="100">
        <f t="shared" si="1"/>
        <v>0</v>
      </c>
      <c r="P12" s="100">
        <f t="shared" si="1"/>
        <v>0</v>
      </c>
      <c r="Q12" s="100">
        <f t="shared" si="1"/>
        <v>0</v>
      </c>
      <c r="R12" s="100">
        <f t="shared" si="1"/>
        <v>0</v>
      </c>
      <c r="S12" s="100">
        <f t="shared" si="1"/>
        <v>0</v>
      </c>
      <c r="T12" s="100">
        <f t="shared" si="1"/>
        <v>0</v>
      </c>
      <c r="U12" s="100">
        <f t="shared" si="1"/>
        <v>0</v>
      </c>
      <c r="V12" s="100">
        <f t="shared" si="1"/>
        <v>0</v>
      </c>
      <c r="W12" s="100">
        <f t="shared" si="1"/>
        <v>0</v>
      </c>
      <c r="X12" s="100">
        <f t="shared" si="1"/>
        <v>3</v>
      </c>
      <c r="Y12" s="100">
        <f t="shared" si="1"/>
        <v>1</v>
      </c>
      <c r="Z12" s="100">
        <f t="shared" si="1"/>
        <v>2</v>
      </c>
      <c r="AA12" s="100">
        <f t="shared" si="1"/>
        <v>13</v>
      </c>
      <c r="AB12" s="17"/>
      <c r="AC12" s="17"/>
    </row>
    <row r="13" spans="1:2" ht="15.75">
      <c r="A13" s="5"/>
      <c r="B13" s="5"/>
    </row>
  </sheetData>
  <sheetProtection/>
  <mergeCells count="41">
    <mergeCell ref="J4:K4"/>
    <mergeCell ref="U7:U8"/>
    <mergeCell ref="W7:W8"/>
    <mergeCell ref="K5:K8"/>
    <mergeCell ref="N4:O4"/>
    <mergeCell ref="Y7:Y8"/>
    <mergeCell ref="G4:G8"/>
    <mergeCell ref="X7:X8"/>
    <mergeCell ref="U4:W5"/>
    <mergeCell ref="I3:I8"/>
    <mergeCell ref="L5:L8"/>
    <mergeCell ref="A3:A8"/>
    <mergeCell ref="B3:D3"/>
    <mergeCell ref="E3:G3"/>
    <mergeCell ref="B4:B8"/>
    <mergeCell ref="C4:C8"/>
    <mergeCell ref="J3:R3"/>
    <mergeCell ref="D4:D8"/>
    <mergeCell ref="N5:N8"/>
    <mergeCell ref="E4:E8"/>
    <mergeCell ref="F4:F8"/>
    <mergeCell ref="G2:R2"/>
    <mergeCell ref="O5:O8"/>
    <mergeCell ref="P5:P8"/>
    <mergeCell ref="Q5:Q8"/>
    <mergeCell ref="R4:R8"/>
    <mergeCell ref="J5:J8"/>
    <mergeCell ref="L4:M4"/>
    <mergeCell ref="P4:Q4"/>
    <mergeCell ref="M5:M8"/>
    <mergeCell ref="H3:H8"/>
    <mergeCell ref="AA3:AC3"/>
    <mergeCell ref="AA4:AA8"/>
    <mergeCell ref="AB4:AB8"/>
    <mergeCell ref="AC4:AC8"/>
    <mergeCell ref="S3:Z3"/>
    <mergeCell ref="S4:S8"/>
    <mergeCell ref="T4:T8"/>
    <mergeCell ref="V7:V8"/>
    <mergeCell ref="X4:Z6"/>
    <mergeCell ref="Z7:Z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5" customWidth="1"/>
    <col min="2" max="2" width="11.57421875" style="5" customWidth="1"/>
    <col min="3" max="3" width="10.7109375" style="5" customWidth="1"/>
    <col min="4" max="4" width="12.28125" style="5" customWidth="1"/>
    <col min="5" max="5" width="11.7109375" style="5" customWidth="1"/>
    <col min="6" max="6" width="12.28125" style="5" customWidth="1"/>
    <col min="7" max="7" width="13.421875" style="5" customWidth="1"/>
    <col min="8" max="8" width="12.140625" style="5" customWidth="1"/>
    <col min="9" max="9" width="13.7109375" style="5" customWidth="1"/>
    <col min="10" max="10" width="11.57421875" style="5" customWidth="1"/>
    <col min="11" max="11" width="12.7109375" style="5" customWidth="1"/>
    <col min="12" max="12" width="12.8515625" style="5" customWidth="1"/>
    <col min="13" max="13" width="13.7109375" style="5" customWidth="1"/>
    <col min="14" max="16384" width="9.140625" style="5" customWidth="1"/>
  </cols>
  <sheetData>
    <row r="1" spans="1:10" ht="15.75">
      <c r="A1" s="42" t="s">
        <v>55</v>
      </c>
      <c r="B1" s="43"/>
      <c r="C1" s="43"/>
      <c r="D1" s="43"/>
      <c r="E1" s="44"/>
      <c r="F1" s="41"/>
      <c r="G1" s="41"/>
      <c r="H1" s="41"/>
      <c r="I1" s="41"/>
      <c r="J1" s="41"/>
    </row>
    <row r="2" spans="1:13" ht="32.25" customHeight="1">
      <c r="A2" s="131"/>
      <c r="B2" s="158" t="s">
        <v>44</v>
      </c>
      <c r="C2" s="159"/>
      <c r="D2" s="159"/>
      <c r="E2" s="160"/>
      <c r="F2" s="158" t="s">
        <v>46</v>
      </c>
      <c r="G2" s="159"/>
      <c r="H2" s="159"/>
      <c r="I2" s="160"/>
      <c r="J2" s="158" t="s">
        <v>1</v>
      </c>
      <c r="K2" s="159"/>
      <c r="L2" s="159"/>
      <c r="M2" s="160"/>
    </row>
    <row r="3" spans="1:13" ht="78" customHeight="1">
      <c r="A3" s="132"/>
      <c r="B3" s="71" t="s">
        <v>109</v>
      </c>
      <c r="C3" s="71" t="s">
        <v>110</v>
      </c>
      <c r="D3" s="71" t="s">
        <v>43</v>
      </c>
      <c r="E3" s="71" t="s">
        <v>114</v>
      </c>
      <c r="F3" s="71" t="s">
        <v>45</v>
      </c>
      <c r="G3" s="71" t="s">
        <v>105</v>
      </c>
      <c r="H3" s="71" t="s">
        <v>111</v>
      </c>
      <c r="I3" s="71" t="s">
        <v>69</v>
      </c>
      <c r="J3" s="71" t="s">
        <v>47</v>
      </c>
      <c r="K3" s="71" t="s">
        <v>48</v>
      </c>
      <c r="L3" s="71" t="s">
        <v>49</v>
      </c>
      <c r="M3" s="71" t="s">
        <v>50</v>
      </c>
    </row>
    <row r="4" spans="1:13" ht="22.5" customHeight="1">
      <c r="A4" s="72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46.5" customHeight="1">
      <c r="A5" s="98" t="s">
        <v>159</v>
      </c>
      <c r="B5" s="7">
        <v>6</v>
      </c>
      <c r="C5" s="7">
        <v>102</v>
      </c>
      <c r="D5" s="7">
        <v>1</v>
      </c>
      <c r="E5" s="7">
        <v>12</v>
      </c>
      <c r="F5" s="7">
        <v>4</v>
      </c>
      <c r="G5" s="7">
        <v>40</v>
      </c>
      <c r="H5" s="7">
        <v>1</v>
      </c>
      <c r="I5" s="7">
        <v>16</v>
      </c>
      <c r="J5" s="7">
        <v>10</v>
      </c>
      <c r="K5" s="7">
        <v>142</v>
      </c>
      <c r="L5" s="7">
        <v>2</v>
      </c>
      <c r="M5" s="7">
        <v>28</v>
      </c>
    </row>
    <row r="6" spans="1:13" ht="66.75" customHeight="1">
      <c r="A6" s="98" t="s">
        <v>158</v>
      </c>
      <c r="B6" s="64">
        <v>3</v>
      </c>
      <c r="C6" s="7">
        <v>32</v>
      </c>
      <c r="D6" s="7">
        <v>1</v>
      </c>
      <c r="E6" s="7">
        <v>16</v>
      </c>
      <c r="F6" s="7">
        <v>1</v>
      </c>
      <c r="G6" s="7">
        <v>8</v>
      </c>
      <c r="H6" s="7">
        <v>1</v>
      </c>
      <c r="I6" s="7">
        <v>8</v>
      </c>
      <c r="J6" s="7">
        <v>4</v>
      </c>
      <c r="K6" s="7">
        <v>40</v>
      </c>
      <c r="L6" s="7">
        <v>2</v>
      </c>
      <c r="M6" s="7">
        <v>24</v>
      </c>
    </row>
    <row r="7" spans="1:13" ht="36" customHeight="1">
      <c r="A7" s="73" t="s">
        <v>1</v>
      </c>
      <c r="B7" s="102">
        <f aca="true" t="shared" si="0" ref="B7:M7">SUM(B5:B6)</f>
        <v>9</v>
      </c>
      <c r="C7" s="102">
        <f t="shared" si="0"/>
        <v>134</v>
      </c>
      <c r="D7" s="102">
        <f t="shared" si="0"/>
        <v>2</v>
      </c>
      <c r="E7" s="102">
        <f t="shared" si="0"/>
        <v>28</v>
      </c>
      <c r="F7" s="102">
        <f t="shared" si="0"/>
        <v>5</v>
      </c>
      <c r="G7" s="102">
        <f t="shared" si="0"/>
        <v>48</v>
      </c>
      <c r="H7" s="102">
        <f t="shared" si="0"/>
        <v>2</v>
      </c>
      <c r="I7" s="102">
        <f t="shared" si="0"/>
        <v>24</v>
      </c>
      <c r="J7" s="102">
        <f t="shared" si="0"/>
        <v>14</v>
      </c>
      <c r="K7" s="102">
        <f t="shared" si="0"/>
        <v>182</v>
      </c>
      <c r="L7" s="102">
        <f t="shared" si="0"/>
        <v>4</v>
      </c>
      <c r="M7" s="102">
        <f t="shared" si="0"/>
        <v>52</v>
      </c>
    </row>
    <row r="8" ht="15.75">
      <c r="A8" s="6"/>
    </row>
    <row r="9" ht="15.75">
      <c r="A9" s="6"/>
    </row>
    <row r="10" ht="15.75">
      <c r="A10" s="6"/>
    </row>
    <row r="11" spans="2:11" ht="15.75">
      <c r="B11" s="20"/>
      <c r="K11" s="36"/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"/>
  <sheetViews>
    <sheetView tabSelected="1" zoomScalePageLayoutView="0" workbookViewId="0" topLeftCell="L1">
      <selection activeCell="AN13" sqref="AN13"/>
    </sheetView>
  </sheetViews>
  <sheetFormatPr defaultColWidth="9.140625" defaultRowHeight="15"/>
  <cols>
    <col min="1" max="1" width="16.00390625" style="31" customWidth="1"/>
    <col min="2" max="2" width="5.8515625" style="31" customWidth="1"/>
    <col min="3" max="3" width="4.8515625" style="31" customWidth="1"/>
    <col min="4" max="4" width="8.7109375" style="31" customWidth="1"/>
    <col min="5" max="5" width="9.140625" style="31" customWidth="1"/>
    <col min="6" max="6" width="6.28125" style="31" customWidth="1"/>
    <col min="7" max="8" width="5.28125" style="31" customWidth="1"/>
    <col min="9" max="9" width="4.28125" style="31" customWidth="1"/>
    <col min="10" max="10" width="6.140625" style="31" customWidth="1"/>
    <col min="11" max="12" width="4.8515625" style="31" customWidth="1"/>
    <col min="13" max="13" width="6.00390625" style="31" customWidth="1"/>
    <col min="14" max="15" width="6.28125" style="31" customWidth="1"/>
    <col min="16" max="16" width="5.140625" style="31" customWidth="1"/>
    <col min="17" max="17" width="4.7109375" style="31" customWidth="1"/>
    <col min="18" max="18" width="4.28125" style="31" customWidth="1"/>
    <col min="19" max="19" width="5.00390625" style="31" customWidth="1"/>
    <col min="20" max="20" width="3.8515625" style="31" customWidth="1"/>
    <col min="21" max="21" width="4.00390625" style="31" customWidth="1"/>
    <col min="22" max="23" width="4.421875" style="31" customWidth="1"/>
    <col min="24" max="24" width="5.57421875" style="31" customWidth="1"/>
    <col min="25" max="25" width="4.28125" style="31" customWidth="1"/>
    <col min="26" max="26" width="4.7109375" style="31" customWidth="1"/>
    <col min="27" max="27" width="4.421875" style="31" customWidth="1"/>
    <col min="28" max="28" width="6.00390625" style="31" customWidth="1"/>
    <col min="29" max="29" width="7.57421875" style="31" customWidth="1"/>
    <col min="30" max="30" width="6.8515625" style="31" customWidth="1"/>
    <col min="31" max="32" width="5.140625" style="31" customWidth="1"/>
    <col min="33" max="33" width="5.7109375" style="31" customWidth="1"/>
    <col min="34" max="34" width="5.28125" style="31" customWidth="1"/>
    <col min="35" max="35" width="6.8515625" style="31" customWidth="1"/>
    <col min="36" max="40" width="6.140625" style="31" customWidth="1"/>
    <col min="41" max="41" width="5.28125" style="31" customWidth="1"/>
    <col min="42" max="47" width="5.8515625" style="31" customWidth="1"/>
    <col min="48" max="48" width="5.57421875" style="31" customWidth="1"/>
    <col min="49" max="16384" width="9.140625" style="31" customWidth="1"/>
  </cols>
  <sheetData>
    <row r="1" spans="1:83" s="32" customFormat="1" ht="36" customHeight="1">
      <c r="A1" s="163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1:48" s="32" customFormat="1" ht="30.75" customHeight="1">
      <c r="A2" s="170"/>
      <c r="B2" s="164" t="s">
        <v>38</v>
      </c>
      <c r="C2" s="165"/>
      <c r="D2" s="165"/>
      <c r="E2" s="165"/>
      <c r="F2" s="165"/>
      <c r="G2" s="166"/>
      <c r="H2" s="193" t="s">
        <v>15</v>
      </c>
      <c r="I2" s="194"/>
      <c r="J2" s="194"/>
      <c r="K2" s="194"/>
      <c r="L2" s="194"/>
      <c r="M2" s="194"/>
      <c r="N2" s="194"/>
      <c r="O2" s="195"/>
      <c r="P2" s="164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6"/>
      <c r="AE2" s="190" t="s">
        <v>91</v>
      </c>
      <c r="AF2" s="184" t="s">
        <v>16</v>
      </c>
      <c r="AG2" s="187" t="s">
        <v>72</v>
      </c>
      <c r="AH2" s="184" t="s">
        <v>17</v>
      </c>
      <c r="AI2" s="184" t="s">
        <v>73</v>
      </c>
      <c r="AJ2" s="173" t="s">
        <v>92</v>
      </c>
      <c r="AK2" s="173" t="s">
        <v>93</v>
      </c>
      <c r="AL2" s="187" t="s">
        <v>94</v>
      </c>
      <c r="AM2" s="187" t="s">
        <v>95</v>
      </c>
      <c r="AN2" s="190" t="s">
        <v>96</v>
      </c>
      <c r="AO2" s="184" t="s">
        <v>14</v>
      </c>
      <c r="AP2" s="187" t="s">
        <v>74</v>
      </c>
      <c r="AQ2" s="184" t="s">
        <v>75</v>
      </c>
      <c r="AR2" s="184" t="s">
        <v>76</v>
      </c>
      <c r="AS2" s="173" t="s">
        <v>101</v>
      </c>
      <c r="AT2" s="173" t="s">
        <v>102</v>
      </c>
      <c r="AU2" s="187" t="s">
        <v>103</v>
      </c>
      <c r="AV2" s="187" t="s">
        <v>104</v>
      </c>
    </row>
    <row r="3" spans="1:49" s="33" customFormat="1" ht="15" customHeight="1" hidden="1">
      <c r="A3" s="171"/>
      <c r="B3" s="167"/>
      <c r="C3" s="168"/>
      <c r="D3" s="168"/>
      <c r="E3" s="168"/>
      <c r="F3" s="168"/>
      <c r="G3" s="169"/>
      <c r="H3" s="196"/>
      <c r="I3" s="197"/>
      <c r="J3" s="197"/>
      <c r="K3" s="197"/>
      <c r="L3" s="197"/>
      <c r="M3" s="197"/>
      <c r="N3" s="197"/>
      <c r="O3" s="198"/>
      <c r="P3" s="167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9"/>
      <c r="AE3" s="191"/>
      <c r="AF3" s="185"/>
      <c r="AG3" s="188"/>
      <c r="AH3" s="185"/>
      <c r="AI3" s="185"/>
      <c r="AJ3" s="174"/>
      <c r="AK3" s="174"/>
      <c r="AL3" s="188"/>
      <c r="AM3" s="188"/>
      <c r="AN3" s="191"/>
      <c r="AO3" s="185"/>
      <c r="AP3" s="188"/>
      <c r="AQ3" s="185"/>
      <c r="AR3" s="185"/>
      <c r="AS3" s="174"/>
      <c r="AT3" s="174"/>
      <c r="AU3" s="188"/>
      <c r="AV3" s="188"/>
      <c r="AW3" s="59"/>
    </row>
    <row r="4" spans="1:83" s="32" customFormat="1" ht="48" customHeight="1">
      <c r="A4" s="171"/>
      <c r="B4" s="161" t="s">
        <v>59</v>
      </c>
      <c r="C4" s="182" t="s">
        <v>18</v>
      </c>
      <c r="D4" s="161" t="s">
        <v>70</v>
      </c>
      <c r="E4" s="161" t="s">
        <v>51</v>
      </c>
      <c r="F4" s="176" t="s">
        <v>19</v>
      </c>
      <c r="G4" s="180" t="s">
        <v>52</v>
      </c>
      <c r="H4" s="161" t="s">
        <v>20</v>
      </c>
      <c r="I4" s="161" t="s">
        <v>21</v>
      </c>
      <c r="J4" s="161" t="s">
        <v>22</v>
      </c>
      <c r="K4" s="161" t="s">
        <v>21</v>
      </c>
      <c r="L4" s="161" t="s">
        <v>23</v>
      </c>
      <c r="M4" s="161" t="s">
        <v>21</v>
      </c>
      <c r="N4" s="176" t="s">
        <v>24</v>
      </c>
      <c r="O4" s="176" t="s">
        <v>25</v>
      </c>
      <c r="P4" s="178" t="s">
        <v>26</v>
      </c>
      <c r="Q4" s="161" t="s">
        <v>21</v>
      </c>
      <c r="R4" s="161" t="s">
        <v>27</v>
      </c>
      <c r="S4" s="161" t="s">
        <v>28</v>
      </c>
      <c r="T4" s="161" t="s">
        <v>29</v>
      </c>
      <c r="U4" s="161" t="s">
        <v>18</v>
      </c>
      <c r="V4" s="161" t="s">
        <v>30</v>
      </c>
      <c r="W4" s="161" t="s">
        <v>21</v>
      </c>
      <c r="X4" s="161" t="s">
        <v>31</v>
      </c>
      <c r="Y4" s="161" t="s">
        <v>18</v>
      </c>
      <c r="Z4" s="161" t="s">
        <v>32</v>
      </c>
      <c r="AA4" s="161" t="s">
        <v>18</v>
      </c>
      <c r="AB4" s="176" t="s">
        <v>97</v>
      </c>
      <c r="AC4" s="161" t="s">
        <v>71</v>
      </c>
      <c r="AD4" s="176" t="s">
        <v>98</v>
      </c>
      <c r="AE4" s="191"/>
      <c r="AF4" s="185"/>
      <c r="AG4" s="188"/>
      <c r="AH4" s="185"/>
      <c r="AI4" s="185"/>
      <c r="AJ4" s="174"/>
      <c r="AK4" s="174"/>
      <c r="AL4" s="188"/>
      <c r="AM4" s="188"/>
      <c r="AN4" s="191"/>
      <c r="AO4" s="185"/>
      <c r="AP4" s="188"/>
      <c r="AQ4" s="185"/>
      <c r="AR4" s="185"/>
      <c r="AS4" s="174"/>
      <c r="AT4" s="174"/>
      <c r="AU4" s="188"/>
      <c r="AV4" s="188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83" s="32" customFormat="1" ht="105.75" customHeight="1">
      <c r="A5" s="172"/>
      <c r="B5" s="162"/>
      <c r="C5" s="183"/>
      <c r="D5" s="162"/>
      <c r="E5" s="162"/>
      <c r="F5" s="177"/>
      <c r="G5" s="181"/>
      <c r="H5" s="162"/>
      <c r="I5" s="162"/>
      <c r="J5" s="162"/>
      <c r="K5" s="162"/>
      <c r="L5" s="162"/>
      <c r="M5" s="162"/>
      <c r="N5" s="177"/>
      <c r="O5" s="177"/>
      <c r="P5" s="179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77"/>
      <c r="AC5" s="162"/>
      <c r="AD5" s="177"/>
      <c r="AE5" s="192"/>
      <c r="AF5" s="186"/>
      <c r="AG5" s="189"/>
      <c r="AH5" s="186"/>
      <c r="AI5" s="186"/>
      <c r="AJ5" s="175"/>
      <c r="AK5" s="175"/>
      <c r="AL5" s="189"/>
      <c r="AM5" s="189"/>
      <c r="AN5" s="192"/>
      <c r="AO5" s="186"/>
      <c r="AP5" s="189"/>
      <c r="AQ5" s="186"/>
      <c r="AR5" s="186"/>
      <c r="AS5" s="175"/>
      <c r="AT5" s="175"/>
      <c r="AU5" s="189"/>
      <c r="AV5" s="189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1:83" s="32" customFormat="1" ht="17.25" customHeight="1">
      <c r="A6" s="21"/>
      <c r="B6" s="22">
        <v>1</v>
      </c>
      <c r="C6" s="22">
        <v>2</v>
      </c>
      <c r="D6" s="22">
        <v>3</v>
      </c>
      <c r="E6" s="22">
        <v>4</v>
      </c>
      <c r="F6" s="23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3">
        <v>15</v>
      </c>
      <c r="Q6" s="23">
        <v>16</v>
      </c>
      <c r="R6" s="23">
        <v>17</v>
      </c>
      <c r="S6" s="23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2">
        <v>24</v>
      </c>
      <c r="Z6" s="22">
        <v>25</v>
      </c>
      <c r="AA6" s="22">
        <v>26</v>
      </c>
      <c r="AB6" s="24">
        <v>27</v>
      </c>
      <c r="AC6" s="22">
        <v>28</v>
      </c>
      <c r="AD6" s="22">
        <v>29</v>
      </c>
      <c r="AE6" s="23">
        <v>30</v>
      </c>
      <c r="AF6" s="23">
        <v>31</v>
      </c>
      <c r="AG6" s="23">
        <v>32</v>
      </c>
      <c r="AH6" s="23">
        <v>33</v>
      </c>
      <c r="AI6" s="22">
        <v>34</v>
      </c>
      <c r="AJ6" s="22">
        <v>35</v>
      </c>
      <c r="AK6" s="22">
        <v>36</v>
      </c>
      <c r="AL6" s="22">
        <v>37</v>
      </c>
      <c r="AM6" s="22">
        <v>38</v>
      </c>
      <c r="AN6" s="23">
        <v>39</v>
      </c>
      <c r="AO6" s="23">
        <v>40</v>
      </c>
      <c r="AP6" s="23">
        <v>41</v>
      </c>
      <c r="AQ6" s="23">
        <v>42</v>
      </c>
      <c r="AR6" s="23">
        <v>43</v>
      </c>
      <c r="AS6" s="23">
        <v>44</v>
      </c>
      <c r="AT6" s="23">
        <v>45</v>
      </c>
      <c r="AU6" s="23">
        <v>46</v>
      </c>
      <c r="AV6" s="22">
        <v>47</v>
      </c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spans="1:83" s="32" customFormat="1" ht="39.75" customHeight="1">
      <c r="A7" s="103" t="s">
        <v>159</v>
      </c>
      <c r="B7" s="25">
        <v>20</v>
      </c>
      <c r="C7" s="25">
        <v>1360</v>
      </c>
      <c r="D7" s="25">
        <v>46</v>
      </c>
      <c r="E7" s="26">
        <v>0</v>
      </c>
      <c r="F7" s="26">
        <v>66</v>
      </c>
      <c r="G7" s="24">
        <v>805</v>
      </c>
      <c r="H7" s="26">
        <v>6</v>
      </c>
      <c r="I7" s="26">
        <v>1035</v>
      </c>
      <c r="J7" s="26">
        <v>2</v>
      </c>
      <c r="K7" s="26">
        <v>420</v>
      </c>
      <c r="L7" s="26">
        <v>1</v>
      </c>
      <c r="M7" s="26">
        <v>80</v>
      </c>
      <c r="N7" s="26">
        <f>SUM(H7+J7+L7)</f>
        <v>9</v>
      </c>
      <c r="O7" s="26">
        <f>SUM(I7+K7+M7)</f>
        <v>1535</v>
      </c>
      <c r="P7" s="26">
        <v>1</v>
      </c>
      <c r="Q7" s="24">
        <v>460</v>
      </c>
      <c r="R7" s="24"/>
      <c r="S7" s="24"/>
      <c r="T7" s="24">
        <v>5</v>
      </c>
      <c r="U7" s="24">
        <v>65</v>
      </c>
      <c r="V7" s="24">
        <v>1</v>
      </c>
      <c r="W7" s="26">
        <v>52</v>
      </c>
      <c r="X7" s="26">
        <v>4</v>
      </c>
      <c r="Y7" s="26">
        <v>320</v>
      </c>
      <c r="Z7" s="26"/>
      <c r="AA7" s="26"/>
      <c r="AB7" s="26">
        <f>SUM(P7+R7+T7+V7+X7+Z7)</f>
        <v>11</v>
      </c>
      <c r="AC7" s="7">
        <v>9372</v>
      </c>
      <c r="AD7" s="26">
        <v>10269</v>
      </c>
      <c r="AE7" s="26">
        <v>86</v>
      </c>
      <c r="AF7" s="26">
        <v>4</v>
      </c>
      <c r="AG7" s="26">
        <v>6</v>
      </c>
      <c r="AH7" s="24">
        <v>6</v>
      </c>
      <c r="AI7" s="24">
        <v>1</v>
      </c>
      <c r="AJ7" s="24"/>
      <c r="AK7" s="24">
        <v>0</v>
      </c>
      <c r="AL7" s="24">
        <v>1</v>
      </c>
      <c r="AM7" s="24"/>
      <c r="AN7" s="24">
        <v>13969</v>
      </c>
      <c r="AO7" s="26">
        <v>140</v>
      </c>
      <c r="AP7" s="26">
        <v>1800</v>
      </c>
      <c r="AQ7" s="26">
        <v>330</v>
      </c>
      <c r="AR7" s="26"/>
      <c r="AS7" s="26"/>
      <c r="AT7" s="26"/>
      <c r="AU7" s="26"/>
      <c r="AV7" s="24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</row>
    <row r="8" spans="1:48" ht="62.25" customHeight="1">
      <c r="A8" s="104" t="s">
        <v>158</v>
      </c>
      <c r="B8" s="65">
        <v>12</v>
      </c>
      <c r="C8" s="25">
        <v>1070</v>
      </c>
      <c r="D8" s="25">
        <v>29</v>
      </c>
      <c r="E8" s="26">
        <v>1</v>
      </c>
      <c r="F8" s="26">
        <v>41</v>
      </c>
      <c r="G8" s="24">
        <v>310</v>
      </c>
      <c r="H8" s="26">
        <v>4</v>
      </c>
      <c r="I8" s="26">
        <v>980</v>
      </c>
      <c r="J8" s="26">
        <v>1</v>
      </c>
      <c r="K8" s="26">
        <v>110</v>
      </c>
      <c r="L8" s="26">
        <v>2</v>
      </c>
      <c r="M8" s="26">
        <v>142</v>
      </c>
      <c r="N8" s="26">
        <f>SUM(H8+J8+L8)</f>
        <v>7</v>
      </c>
      <c r="O8" s="26">
        <f>SUM(I8+K8+M8)</f>
        <v>1232</v>
      </c>
      <c r="P8" s="26">
        <v>1</v>
      </c>
      <c r="Q8" s="24">
        <v>330</v>
      </c>
      <c r="R8" s="24"/>
      <c r="S8" s="24"/>
      <c r="T8" s="24">
        <v>7</v>
      </c>
      <c r="U8" s="24">
        <v>130</v>
      </c>
      <c r="V8" s="24"/>
      <c r="W8" s="26"/>
      <c r="X8" s="26">
        <v>2</v>
      </c>
      <c r="Y8" s="26">
        <v>140</v>
      </c>
      <c r="Z8" s="26"/>
      <c r="AA8" s="26"/>
      <c r="AB8" s="26">
        <f>SUM(P8+R8+T8+V8+X8+Z8)</f>
        <v>10</v>
      </c>
      <c r="AC8" s="7">
        <v>3520</v>
      </c>
      <c r="AD8" s="26">
        <v>4120</v>
      </c>
      <c r="AE8" s="26">
        <v>58</v>
      </c>
      <c r="AF8" s="26">
        <v>6</v>
      </c>
      <c r="AG8" s="26">
        <v>2</v>
      </c>
      <c r="AH8" s="24">
        <v>5</v>
      </c>
      <c r="AI8" s="24"/>
      <c r="AJ8" s="24"/>
      <c r="AK8" s="24">
        <v>0</v>
      </c>
      <c r="AL8" s="24">
        <v>1</v>
      </c>
      <c r="AM8" s="24"/>
      <c r="AN8" s="24">
        <v>6732</v>
      </c>
      <c r="AO8" s="26">
        <v>280</v>
      </c>
      <c r="AP8" s="26">
        <v>650</v>
      </c>
      <c r="AQ8" s="26">
        <v>250</v>
      </c>
      <c r="AR8" s="26"/>
      <c r="AS8" s="26"/>
      <c r="AT8" s="26"/>
      <c r="AU8" s="26"/>
      <c r="AV8" s="24"/>
    </row>
    <row r="9" spans="1:48" ht="41.25" customHeight="1">
      <c r="A9" s="66" t="s">
        <v>1</v>
      </c>
      <c r="B9" s="27">
        <v>32</v>
      </c>
      <c r="C9" s="27">
        <v>2430</v>
      </c>
      <c r="D9" s="27">
        <v>75</v>
      </c>
      <c r="E9" s="27">
        <f>SUM(E7:E8)</f>
        <v>1</v>
      </c>
      <c r="F9" s="27">
        <f>SUM(F7:F8)</f>
        <v>107</v>
      </c>
      <c r="G9" s="27">
        <v>1115</v>
      </c>
      <c r="H9" s="27">
        <f aca="true" t="shared" si="0" ref="H9:O9">SUM(H7:H8)</f>
        <v>10</v>
      </c>
      <c r="I9" s="27">
        <v>2015</v>
      </c>
      <c r="J9" s="27">
        <f t="shared" si="0"/>
        <v>3</v>
      </c>
      <c r="K9" s="27">
        <f t="shared" si="0"/>
        <v>530</v>
      </c>
      <c r="L9" s="27">
        <f t="shared" si="0"/>
        <v>3</v>
      </c>
      <c r="M9" s="27">
        <f t="shared" si="0"/>
        <v>222</v>
      </c>
      <c r="N9" s="27">
        <f t="shared" si="0"/>
        <v>16</v>
      </c>
      <c r="O9" s="27">
        <f t="shared" si="0"/>
        <v>2767</v>
      </c>
      <c r="P9" s="26">
        <v>2</v>
      </c>
      <c r="Q9" s="24">
        <v>790</v>
      </c>
      <c r="R9" s="24"/>
      <c r="S9" s="24"/>
      <c r="T9" s="24">
        <v>12</v>
      </c>
      <c r="U9" s="27">
        <f aca="true" t="shared" si="1" ref="U9:AC9">SUM(U7:U8)</f>
        <v>195</v>
      </c>
      <c r="V9" s="27">
        <f t="shared" si="1"/>
        <v>1</v>
      </c>
      <c r="W9" s="27">
        <f t="shared" si="1"/>
        <v>52</v>
      </c>
      <c r="X9" s="27">
        <f t="shared" si="1"/>
        <v>6</v>
      </c>
      <c r="Y9" s="27">
        <f t="shared" si="1"/>
        <v>460</v>
      </c>
      <c r="Z9" s="27"/>
      <c r="AA9" s="27"/>
      <c r="AB9" s="27">
        <f t="shared" si="1"/>
        <v>21</v>
      </c>
      <c r="AC9" s="102">
        <f t="shared" si="1"/>
        <v>12892</v>
      </c>
      <c r="AD9" s="26">
        <v>14389</v>
      </c>
      <c r="AE9" s="26">
        <v>144</v>
      </c>
      <c r="AF9" s="27">
        <f aca="true" t="shared" si="2" ref="AF9:AV9">SUM(AF7:AF8)</f>
        <v>10</v>
      </c>
      <c r="AG9" s="27">
        <f t="shared" si="2"/>
        <v>8</v>
      </c>
      <c r="AH9" s="27">
        <f t="shared" si="2"/>
        <v>11</v>
      </c>
      <c r="AI9" s="27">
        <f t="shared" si="2"/>
        <v>1</v>
      </c>
      <c r="AJ9" s="27">
        <f t="shared" si="2"/>
        <v>0</v>
      </c>
      <c r="AK9" s="27">
        <f t="shared" si="2"/>
        <v>0</v>
      </c>
      <c r="AL9" s="27">
        <f t="shared" si="2"/>
        <v>2</v>
      </c>
      <c r="AM9" s="27">
        <f t="shared" si="2"/>
        <v>0</v>
      </c>
      <c r="AN9" s="27">
        <v>20701</v>
      </c>
      <c r="AO9" s="27">
        <v>420</v>
      </c>
      <c r="AP9" s="27">
        <f t="shared" si="2"/>
        <v>2450</v>
      </c>
      <c r="AQ9" s="27">
        <f t="shared" si="2"/>
        <v>580</v>
      </c>
      <c r="AR9" s="27">
        <f t="shared" si="2"/>
        <v>0</v>
      </c>
      <c r="AS9" s="27">
        <f t="shared" si="2"/>
        <v>0</v>
      </c>
      <c r="AT9" s="27">
        <f t="shared" si="2"/>
        <v>0</v>
      </c>
      <c r="AU9" s="27">
        <f t="shared" si="2"/>
        <v>0</v>
      </c>
      <c r="AV9" s="27">
        <f t="shared" si="2"/>
        <v>0</v>
      </c>
    </row>
    <row r="10" ht="15">
      <c r="A10" s="35"/>
    </row>
  </sheetData>
  <sheetProtection/>
  <mergeCells count="52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I2:AI5"/>
    <mergeCell ref="AC4:AC5"/>
    <mergeCell ref="AG2:AG5"/>
    <mergeCell ref="AF2:AF5"/>
    <mergeCell ref="AE2:AE5"/>
    <mergeCell ref="P2:AD3"/>
    <mergeCell ref="AB4:AB5"/>
    <mergeCell ref="AD4:AD5"/>
    <mergeCell ref="T4:T5"/>
    <mergeCell ref="U4:U5"/>
    <mergeCell ref="I4:I5"/>
    <mergeCell ref="R4:R5"/>
    <mergeCell ref="B4:B5"/>
    <mergeCell ref="C4:C5"/>
    <mergeCell ref="D4:D5"/>
    <mergeCell ref="E4:E5"/>
    <mergeCell ref="W4:W5"/>
    <mergeCell ref="S4:S5"/>
    <mergeCell ref="F4:F5"/>
    <mergeCell ref="V4:V5"/>
    <mergeCell ref="P4:P5"/>
    <mergeCell ref="L4:L5"/>
    <mergeCell ref="G4:G5"/>
    <mergeCell ref="M4:M5"/>
    <mergeCell ref="Q4:Q5"/>
    <mergeCell ref="H4:H5"/>
    <mergeCell ref="X4:X5"/>
    <mergeCell ref="Y4:Y5"/>
    <mergeCell ref="A1:AV1"/>
    <mergeCell ref="B2:G3"/>
    <mergeCell ref="A2:A5"/>
    <mergeCell ref="Z4:Z5"/>
    <mergeCell ref="AA4:AA5"/>
    <mergeCell ref="J4:J5"/>
    <mergeCell ref="K4:K5"/>
    <mergeCell ref="AK2:AK5"/>
  </mergeCells>
  <printOptions/>
  <pageMargins left="0.7" right="0.7" top="0.75" bottom="0.75" header="0.3" footer="0.3"/>
  <pageSetup fitToHeight="0" fitToWidth="1" horizontalDpi="600" verticalDpi="6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1.421875" style="0" customWidth="1"/>
    <col min="6" max="6" width="12.7109375" style="0" customWidth="1"/>
    <col min="7" max="7" width="13.28125" style="0" customWidth="1"/>
    <col min="8" max="9" width="10.8515625" style="0" customWidth="1"/>
    <col min="10" max="10" width="10.421875" style="0" customWidth="1"/>
    <col min="11" max="11" width="11.140625" style="0" customWidth="1"/>
    <col min="12" max="12" width="11.28125" style="0" customWidth="1"/>
  </cols>
  <sheetData>
    <row r="1" ht="15">
      <c r="A1" s="1"/>
    </row>
    <row r="2" spans="1:12" ht="15">
      <c r="A2" s="45" t="s">
        <v>77</v>
      </c>
      <c r="B2" s="46"/>
      <c r="C2" s="46"/>
      <c r="D2" s="46"/>
      <c r="E2" s="46" t="s">
        <v>78</v>
      </c>
      <c r="F2" s="46"/>
      <c r="G2" s="28"/>
      <c r="H2" s="28"/>
      <c r="I2" s="28"/>
      <c r="J2" s="28"/>
      <c r="K2" s="28"/>
      <c r="L2" s="28"/>
    </row>
    <row r="3" spans="1:12" ht="33" customHeight="1">
      <c r="A3" s="29"/>
      <c r="B3" s="204" t="s">
        <v>107</v>
      </c>
      <c r="C3" s="205"/>
      <c r="D3" s="205"/>
      <c r="E3" s="205"/>
      <c r="F3" s="205"/>
      <c r="G3" s="206"/>
      <c r="H3" s="210" t="s">
        <v>108</v>
      </c>
      <c r="I3" s="211"/>
      <c r="J3" s="211"/>
      <c r="K3" s="211"/>
      <c r="L3" s="212"/>
    </row>
    <row r="4" spans="1:12" ht="38.25" customHeight="1">
      <c r="A4" s="199"/>
      <c r="B4" s="74" t="s">
        <v>0</v>
      </c>
      <c r="C4" s="201" t="s">
        <v>79</v>
      </c>
      <c r="D4" s="201"/>
      <c r="E4" s="201" t="s">
        <v>80</v>
      </c>
      <c r="F4" s="201" t="s">
        <v>81</v>
      </c>
      <c r="G4" s="207" t="s">
        <v>85</v>
      </c>
      <c r="H4" s="208" t="s">
        <v>82</v>
      </c>
      <c r="I4" s="208" t="s">
        <v>83</v>
      </c>
      <c r="J4" s="208" t="s">
        <v>84</v>
      </c>
      <c r="K4" s="208" t="s">
        <v>115</v>
      </c>
      <c r="L4" s="208" t="s">
        <v>132</v>
      </c>
    </row>
    <row r="5" spans="1:12" ht="55.5" customHeight="1">
      <c r="A5" s="200"/>
      <c r="B5" s="75" t="s">
        <v>37</v>
      </c>
      <c r="C5" s="75" t="s">
        <v>0</v>
      </c>
      <c r="D5" s="75" t="s">
        <v>33</v>
      </c>
      <c r="E5" s="202"/>
      <c r="F5" s="202"/>
      <c r="G5" s="201"/>
      <c r="H5" s="209"/>
      <c r="I5" s="209"/>
      <c r="J5" s="209"/>
      <c r="K5" s="209"/>
      <c r="L5" s="209"/>
    </row>
    <row r="6" spans="1:12" ht="15">
      <c r="A6" s="200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</row>
    <row r="7" spans="1:12" ht="30" customHeight="1">
      <c r="A7" s="103" t="s">
        <v>159</v>
      </c>
      <c r="B7" s="105">
        <f>C7+E7+F7+G7</f>
        <v>170429.29</v>
      </c>
      <c r="C7" s="105">
        <f>107160.05+263.46</f>
        <v>107423.51000000001</v>
      </c>
      <c r="D7" s="105">
        <f>50187.1+23035.27+2857.44+23189.13</f>
        <v>99268.94</v>
      </c>
      <c r="E7" s="105">
        <v>16158.88</v>
      </c>
      <c r="F7" s="105">
        <v>43647.9</v>
      </c>
      <c r="G7" s="106">
        <v>3199</v>
      </c>
      <c r="H7" s="107">
        <v>862.68</v>
      </c>
      <c r="I7" s="108">
        <v>3200</v>
      </c>
      <c r="J7" s="108">
        <f>1200+267</f>
        <v>1467</v>
      </c>
      <c r="K7" s="48"/>
      <c r="L7" s="48">
        <v>5529.68</v>
      </c>
    </row>
    <row r="8" spans="1:12" ht="30">
      <c r="A8" s="104" t="s">
        <v>158</v>
      </c>
      <c r="B8" s="67"/>
      <c r="C8" s="47"/>
      <c r="D8" s="47"/>
      <c r="E8" s="47"/>
      <c r="F8" s="47"/>
      <c r="G8" s="47"/>
      <c r="H8" s="48"/>
      <c r="I8" s="48"/>
      <c r="J8" s="48"/>
      <c r="K8" s="48"/>
      <c r="L8" s="48"/>
    </row>
    <row r="9" spans="1:12" ht="29.25" customHeight="1">
      <c r="A9" s="62" t="s">
        <v>1</v>
      </c>
      <c r="B9" s="109">
        <f>C9+E9+F9+G9</f>
        <v>170429.29</v>
      </c>
      <c r="C9" s="109">
        <f>107160.05+263.46</f>
        <v>107423.51000000001</v>
      </c>
      <c r="D9" s="109">
        <f>50187.1+23035.27+2857.44+23189.13</f>
        <v>99268.94</v>
      </c>
      <c r="E9" s="109">
        <v>16158.88</v>
      </c>
      <c r="F9" s="109">
        <v>43647.9</v>
      </c>
      <c r="G9" s="110">
        <v>3199</v>
      </c>
      <c r="H9" s="111">
        <v>862.68</v>
      </c>
      <c r="I9" s="112">
        <v>3200</v>
      </c>
      <c r="J9" s="112">
        <f>1200+267</f>
        <v>1467</v>
      </c>
      <c r="K9" s="48"/>
      <c r="L9" s="113">
        <v>5529.68</v>
      </c>
    </row>
    <row r="10" spans="1:11" ht="15.75">
      <c r="A10" s="68" t="s">
        <v>60</v>
      </c>
      <c r="B10" s="55"/>
      <c r="C10" s="55"/>
      <c r="D10" s="55"/>
      <c r="E10" s="5"/>
      <c r="F10" s="5"/>
      <c r="G10" s="5"/>
      <c r="H10" s="5"/>
      <c r="I10" s="5"/>
      <c r="J10" s="5"/>
      <c r="K10" s="5"/>
    </row>
    <row r="11" spans="1:11" ht="15.75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69" t="s">
        <v>161</v>
      </c>
      <c r="B13" s="55"/>
      <c r="C13" s="55">
        <v>869928407</v>
      </c>
      <c r="D13" s="96" t="s">
        <v>162</v>
      </c>
      <c r="E13" s="55"/>
      <c r="F13" s="55"/>
      <c r="G13" s="55"/>
      <c r="H13" s="55"/>
      <c r="I13" s="55"/>
      <c r="J13" s="55"/>
      <c r="K13" s="55"/>
    </row>
    <row r="14" spans="1:11" ht="15">
      <c r="A14" s="69" t="s">
        <v>113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.75">
      <c r="A15" s="57"/>
      <c r="B15" s="5"/>
      <c r="C15" s="5"/>
      <c r="D15" s="5"/>
      <c r="E15" s="5"/>
      <c r="F15" s="5"/>
      <c r="G15" s="5"/>
      <c r="H15" s="5"/>
      <c r="I15" s="5"/>
      <c r="J15" s="5"/>
      <c r="K15" s="5"/>
    </row>
    <row r="18" spans="2:3" ht="15.75">
      <c r="B18" s="203" t="s">
        <v>86</v>
      </c>
      <c r="C18" s="203"/>
    </row>
    <row r="19" ht="15">
      <c r="A19" s="57" t="s">
        <v>87</v>
      </c>
    </row>
    <row r="20" ht="15">
      <c r="A20" s="69" t="s">
        <v>112</v>
      </c>
    </row>
    <row r="21" ht="15">
      <c r="A21" s="57"/>
    </row>
  </sheetData>
  <sheetProtection/>
  <mergeCells count="13">
    <mergeCell ref="K4:K5"/>
    <mergeCell ref="H3:L3"/>
    <mergeCell ref="H4:H5"/>
    <mergeCell ref="I4:I5"/>
    <mergeCell ref="J4:J5"/>
    <mergeCell ref="L4:L5"/>
    <mergeCell ref="A4:A6"/>
    <mergeCell ref="C4:D4"/>
    <mergeCell ref="E4:E5"/>
    <mergeCell ref="F4:F5"/>
    <mergeCell ref="B18:C18"/>
    <mergeCell ref="B3:G3"/>
    <mergeCell ref="G4:G5"/>
  </mergeCells>
  <hyperlinks>
    <hyperlink ref="D13" r:id="rId1" display="babtukc@gmail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Windows User</cp:lastModifiedBy>
  <cp:lastPrinted>2019-01-04T11:48:47Z</cp:lastPrinted>
  <dcterms:created xsi:type="dcterms:W3CDTF">2012-01-09T07:24:49Z</dcterms:created>
  <dcterms:modified xsi:type="dcterms:W3CDTF">2019-01-28T09:31:22Z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